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635" activeTab="0"/>
  </bookViews>
  <sheets>
    <sheet name="январь 2020" sheetId="1" r:id="rId1"/>
  </sheets>
  <definedNames>
    <definedName name="_xlnm.Print_Area" localSheetId="0">'январь 2020'!$A$1:$F$56</definedName>
  </definedNames>
  <calcPr fullCalcOnLoad="1"/>
</workbook>
</file>

<file path=xl/sharedStrings.xml><?xml version="1.0" encoding="utf-8"?>
<sst xmlns="http://schemas.openxmlformats.org/spreadsheetml/2006/main" count="113" uniqueCount="100">
  <si>
    <t>ДОХОДЫ</t>
  </si>
  <si>
    <t>Итого налоговые и неналоговые доходы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</si>
  <si>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</si>
  <si>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Утвержд. на год</t>
  </si>
  <si>
    <t>10102000010000110</t>
  </si>
  <si>
    <t>Налог на доходы физических лиц</t>
  </si>
  <si>
    <t>Доходы от сдачи в аренду имущества</t>
  </si>
  <si>
    <t>Доходы от продажи зем.участков</t>
  </si>
  <si>
    <t>Невыясненные поступления</t>
  </si>
  <si>
    <t>Возврат остатков субсидий</t>
  </si>
  <si>
    <t>Арендная плата за земли</t>
  </si>
  <si>
    <t>х</t>
  </si>
  <si>
    <t>Прочие неналоговые доходы</t>
  </si>
  <si>
    <t>Налог на имущество физ. лиц</t>
  </si>
  <si>
    <t>10606000000000110</t>
  </si>
  <si>
    <t>11105000000000120</t>
  </si>
  <si>
    <t>Доходы от перечис. части прибыли</t>
  </si>
  <si>
    <t>Прочие поступления от использования имущества (найм)</t>
  </si>
  <si>
    <t>Иные межбюджетные трансферты</t>
  </si>
  <si>
    <t>Итого безвозмездные перечисления</t>
  </si>
  <si>
    <t xml:space="preserve">Итого собственные доходы </t>
  </si>
  <si>
    <t>1403</t>
  </si>
  <si>
    <t>План отчётн. периода</t>
  </si>
  <si>
    <t>11600000000000000</t>
  </si>
  <si>
    <t>Штрафы, санкции, возмещение ущерба</t>
  </si>
  <si>
    <t>10601030130000110</t>
  </si>
  <si>
    <t>11107015130000120</t>
  </si>
  <si>
    <t>11109045130000120</t>
  </si>
  <si>
    <t>11406013130000430</t>
  </si>
  <si>
    <t>11701050130000180</t>
  </si>
  <si>
    <t>11705050130000180</t>
  </si>
  <si>
    <t>0113</t>
  </si>
  <si>
    <t>Общегосударственные вопросы</t>
  </si>
  <si>
    <t>11402053130000410</t>
  </si>
  <si>
    <t>11300000000000130</t>
  </si>
  <si>
    <t>Доходы от оказания платных услуг и компенсации затрат государства</t>
  </si>
  <si>
    <t>11406313130000430</t>
  </si>
  <si>
    <t>Плата за увеличение площади земельных участков</t>
  </si>
  <si>
    <t>РАСХОДЫ</t>
  </si>
  <si>
    <t>ИСТОЧНИКИ ФИНАНСИРОВАНИЯ ДЕФИЦИТА БЮДЖЕТА</t>
  </si>
  <si>
    <t>Изменение остатков средств</t>
  </si>
  <si>
    <t>ИТОГО ИСТОЧНИКИ (дефицит (+), профицит (-)</t>
  </si>
  <si>
    <t>20245160130000150</t>
  </si>
  <si>
    <t>21960010130000150</t>
  </si>
  <si>
    <t>Остаток средств на счете на 01.02.2020 г.</t>
  </si>
  <si>
    <t>20216001130000150</t>
  </si>
  <si>
    <t>Руководитель ФБП ЗМР            ________________      О.П.Дёгтева</t>
  </si>
  <si>
    <t xml:space="preserve">% исполнения </t>
  </si>
  <si>
    <t>Прочие налоговые доходы</t>
  </si>
  <si>
    <t xml:space="preserve">Земельный налог </t>
  </si>
  <si>
    <t>ВСЕГО ДОХОДОВ</t>
  </si>
  <si>
    <t>ВСЕГО РАСХОДОВ</t>
  </si>
  <si>
    <t>Показатели</t>
  </si>
  <si>
    <t>в т.ч.:</t>
  </si>
  <si>
    <t>Налоговые доходы всего</t>
  </si>
  <si>
    <t>Неналоговые доходы всего</t>
  </si>
  <si>
    <t>Безвозмездные поступления из других уровней бюджетов</t>
  </si>
  <si>
    <t>Национальная оборона</t>
  </si>
  <si>
    <t>Правоохранительная деятельность</t>
  </si>
  <si>
    <t>Жилищно-коммунальное хозяйство</t>
  </si>
  <si>
    <t>Социальная политика</t>
  </si>
  <si>
    <t xml:space="preserve">Межбюджетные трансферты </t>
  </si>
  <si>
    <t>Национальная экономика</t>
  </si>
  <si>
    <t>Средства самообложения</t>
  </si>
  <si>
    <t>тыс. руб.</t>
  </si>
  <si>
    <t>Источники финансирования дефицита бюджета (изменение остатков)</t>
  </si>
  <si>
    <t>9,8</t>
  </si>
  <si>
    <t>Культура, кинематография</t>
  </si>
  <si>
    <t>0</t>
  </si>
  <si>
    <t>Уточненный план на 2023г.</t>
  </si>
  <si>
    <t>92,9</t>
  </si>
  <si>
    <t>203,0</t>
  </si>
  <si>
    <t>2767,0</t>
  </si>
  <si>
    <t>3,0</t>
  </si>
  <si>
    <t>24,3</t>
  </si>
  <si>
    <t>3065,9</t>
  </si>
  <si>
    <t>126,4</t>
  </si>
  <si>
    <t>772,5</t>
  </si>
  <si>
    <t>106,1</t>
  </si>
  <si>
    <t>700,0</t>
  </si>
  <si>
    <t>788,0</t>
  </si>
  <si>
    <t>0,2</t>
  </si>
  <si>
    <t>701,0</t>
  </si>
  <si>
    <t>1394,5</t>
  </si>
  <si>
    <t>115,9</t>
  </si>
  <si>
    <t>284,1</t>
  </si>
  <si>
    <t>Итоги исполнения бюджета муниципального образования "Бишнинское сельское поселение" на 01.12.2023 года</t>
  </si>
  <si>
    <t>Исполнено  на 01.12.2023г.</t>
  </si>
  <si>
    <t>2209,3</t>
  </si>
  <si>
    <t>3830,7</t>
  </si>
  <si>
    <t>9227,5</t>
  </si>
  <si>
    <t>3532,6</t>
  </si>
  <si>
    <t>195,5</t>
  </si>
  <si>
    <t>7448,7</t>
  </si>
  <si>
    <t>18,4</t>
  </si>
  <si>
    <t>800,5</t>
  </si>
  <si>
    <t>65,0</t>
  </si>
  <si>
    <t>445,3</t>
  </si>
  <si>
    <t>1987,8</t>
  </si>
  <si>
    <t>3711,7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</si>
</sst>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  <numFmt numFmtId="176" formatCode="_-* #,##0.0_р_._-;\-* #,##0.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hair"/>
      <bottom style="hair"/>
    </border>
    <border>
      <left/>
      <right/>
      <top/>
      <bottom style="medium"/>
    </border>
    <border>
      <left/>
      <right style="medium"/>
      <top style="hair"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>
        <color theme="0"/>
      </left>
      <right style="medium">
        <color theme="0"/>
      </right>
      <top/>
      <bottom/>
    </border>
    <border>
      <left style="medium"/>
      <right/>
      <top style="medium"/>
      <bottom style="hair"/>
    </border>
    <border>
      <left style="medium"/>
      <right/>
      <top style="hair"/>
      <bottom style="medium"/>
    </border>
    <border>
      <left style="medium"/>
      <right style="thin"/>
      <top style="medium"/>
      <bottom style="medium"/>
    </border>
    <border>
      <left style="medium"/>
      <right style="medium">
        <color theme="0"/>
      </right>
      <top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hair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>
        <color theme="0"/>
      </left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174" fontId="11" fillId="0" borderId="12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Alignment="1">
      <alignment/>
    </xf>
    <xf numFmtId="4" fontId="8" fillId="33" borderId="13" xfId="0" applyNumberFormat="1" applyFont="1" applyFill="1" applyBorder="1" applyAlignment="1">
      <alignment horizontal="right" vertical="center" wrapText="1"/>
    </xf>
    <xf numFmtId="174" fontId="7" fillId="34" borderId="14" xfId="0" applyNumberFormat="1" applyFont="1" applyFill="1" applyBorder="1" applyAlignment="1">
      <alignment horizontal="right" vertical="center" wrapText="1"/>
    </xf>
    <xf numFmtId="175" fontId="7" fillId="34" borderId="15" xfId="0" applyNumberFormat="1" applyFont="1" applyFill="1" applyBorder="1" applyAlignment="1">
      <alignment horizontal="right" vertical="center" wrapText="1"/>
    </xf>
    <xf numFmtId="3" fontId="52" fillId="35" borderId="16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3" fontId="10" fillId="36" borderId="13" xfId="0" applyNumberFormat="1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52" fillId="35" borderId="20" xfId="0" applyFont="1" applyFill="1" applyBorder="1" applyAlignment="1">
      <alignment vertical="center" wrapText="1"/>
    </xf>
    <xf numFmtId="0" fontId="6" fillId="36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3" fontId="7" fillId="36" borderId="2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174" fontId="13" fillId="34" borderId="12" xfId="0" applyNumberFormat="1" applyFont="1" applyFill="1" applyBorder="1" applyAlignment="1">
      <alignment horizontal="right" vertical="center" wrapText="1"/>
    </xf>
    <xf numFmtId="174" fontId="13" fillId="0" borderId="12" xfId="0" applyNumberFormat="1" applyFont="1" applyFill="1" applyBorder="1" applyAlignment="1">
      <alignment horizontal="right" vertical="center" wrapText="1"/>
    </xf>
    <xf numFmtId="174" fontId="13" fillId="0" borderId="14" xfId="0" applyNumberFormat="1" applyFont="1" applyFill="1" applyBorder="1" applyAlignment="1">
      <alignment horizontal="right" vertical="center" wrapText="1"/>
    </xf>
    <xf numFmtId="174" fontId="11" fillId="0" borderId="29" xfId="0" applyNumberFormat="1" applyFont="1" applyFill="1" applyBorder="1" applyAlignment="1">
      <alignment horizontal="right" vertical="center" wrapText="1"/>
    </xf>
    <xf numFmtId="175" fontId="7" fillId="34" borderId="30" xfId="0" applyNumberFormat="1" applyFont="1" applyFill="1" applyBorder="1" applyAlignment="1">
      <alignment horizontal="right" vertical="center"/>
    </xf>
    <xf numFmtId="174" fontId="9" fillId="0" borderId="15" xfId="0" applyNumberFormat="1" applyFont="1" applyFill="1" applyBorder="1" applyAlignment="1">
      <alignment horizontal="right" vertical="center" wrapText="1"/>
    </xf>
    <xf numFmtId="174" fontId="11" fillId="0" borderId="14" xfId="0" applyNumberFormat="1" applyFont="1" applyFill="1" applyBorder="1" applyAlignment="1">
      <alignment horizontal="right" vertical="center" wrapText="1"/>
    </xf>
    <xf numFmtId="175" fontId="52" fillId="35" borderId="29" xfId="0" applyNumberFormat="1" applyFont="1" applyFill="1" applyBorder="1" applyAlignment="1">
      <alignment horizontal="right" vertical="center"/>
    </xf>
    <xf numFmtId="3" fontId="7" fillId="36" borderId="31" xfId="0" applyNumberFormat="1" applyFont="1" applyFill="1" applyBorder="1" applyAlignment="1">
      <alignment horizontal="right" vertical="center" wrapText="1"/>
    </xf>
    <xf numFmtId="3" fontId="52" fillId="35" borderId="32" xfId="0" applyNumberFormat="1" applyFont="1" applyFill="1" applyBorder="1" applyAlignment="1">
      <alignment horizontal="right" vertical="center"/>
    </xf>
    <xf numFmtId="3" fontId="7" fillId="36" borderId="33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right" vertical="center" wrapText="1"/>
    </xf>
    <xf numFmtId="175" fontId="7" fillId="0" borderId="27" xfId="0" applyNumberFormat="1" applyFont="1" applyFill="1" applyBorder="1" applyAlignment="1">
      <alignment horizontal="right" vertical="center"/>
    </xf>
    <xf numFmtId="0" fontId="7" fillId="36" borderId="22" xfId="0" applyFont="1" applyFill="1" applyBorder="1" applyAlignment="1">
      <alignment horizontal="center" vertical="center" wrapText="1"/>
    </xf>
    <xf numFmtId="174" fontId="13" fillId="36" borderId="12" xfId="0" applyNumberFormat="1" applyFont="1" applyFill="1" applyBorder="1" applyAlignment="1">
      <alignment horizontal="right" vertical="center" wrapText="1"/>
    </xf>
    <xf numFmtId="0" fontId="8" fillId="36" borderId="0" xfId="0" applyFont="1" applyFill="1" applyAlignment="1">
      <alignment/>
    </xf>
    <xf numFmtId="175" fontId="7" fillId="34" borderId="27" xfId="0" applyNumberFormat="1" applyFont="1" applyFill="1" applyBorder="1" applyAlignment="1">
      <alignment horizontal="right" vertical="center"/>
    </xf>
    <xf numFmtId="49" fontId="7" fillId="34" borderId="34" xfId="0" applyNumberFormat="1" applyFont="1" applyFill="1" applyBorder="1" applyAlignment="1">
      <alignment horizontal="center" vertical="center" wrapText="1"/>
    </xf>
    <xf numFmtId="49" fontId="7" fillId="34" borderId="35" xfId="0" applyNumberFormat="1" applyFont="1" applyFill="1" applyBorder="1" applyAlignment="1">
      <alignment horizontal="right" vertical="center" wrapText="1"/>
    </xf>
    <xf numFmtId="49" fontId="7" fillId="34" borderId="36" xfId="0" applyNumberFormat="1" applyFont="1" applyFill="1" applyBorder="1" applyAlignment="1">
      <alignment horizontal="right" vertical="center" wrapText="1"/>
    </xf>
    <xf numFmtId="49" fontId="7" fillId="36" borderId="34" xfId="0" applyNumberFormat="1" applyFont="1" applyFill="1" applyBorder="1" applyAlignment="1">
      <alignment horizontal="left" vertical="center" wrapText="1"/>
    </xf>
    <xf numFmtId="49" fontId="7" fillId="36" borderId="35" xfId="0" applyNumberFormat="1" applyFont="1" applyFill="1" applyBorder="1" applyAlignment="1">
      <alignment horizontal="right" vertical="center" wrapText="1"/>
    </xf>
    <xf numFmtId="49" fontId="7" fillId="36" borderId="36" xfId="0" applyNumberFormat="1" applyFont="1" applyFill="1" applyBorder="1" applyAlignment="1">
      <alignment horizontal="right" vertical="center" wrapText="1"/>
    </xf>
    <xf numFmtId="49" fontId="14" fillId="0" borderId="34" xfId="0" applyNumberFormat="1" applyFont="1" applyFill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right" vertical="center" wrapText="1"/>
    </xf>
    <xf numFmtId="49" fontId="7" fillId="0" borderId="36" xfId="0" applyNumberFormat="1" applyFont="1" applyFill="1" applyBorder="1" applyAlignment="1">
      <alignment horizontal="right" vertical="center" wrapText="1"/>
    </xf>
    <xf numFmtId="49" fontId="8" fillId="36" borderId="35" xfId="0" applyNumberFormat="1" applyFont="1" applyFill="1" applyBorder="1" applyAlignment="1">
      <alignment horizontal="right" vertical="center" wrapText="1"/>
    </xf>
    <xf numFmtId="49" fontId="8" fillId="36" borderId="36" xfId="0" applyNumberFormat="1" applyFont="1" applyFill="1" applyBorder="1" applyAlignment="1">
      <alignment horizontal="right" vertical="center" wrapText="1"/>
    </xf>
    <xf numFmtId="49" fontId="7" fillId="34" borderId="34" xfId="0" applyNumberFormat="1" applyFont="1" applyFill="1" applyBorder="1" applyAlignment="1">
      <alignment vertical="center" wrapText="1"/>
    </xf>
    <xf numFmtId="49" fontId="7" fillId="34" borderId="35" xfId="0" applyNumberFormat="1" applyFont="1" applyFill="1" applyBorder="1" applyAlignment="1">
      <alignment vertical="center" wrapText="1"/>
    </xf>
    <xf numFmtId="49" fontId="7" fillId="34" borderId="36" xfId="0" applyNumberFormat="1" applyFont="1" applyFill="1" applyBorder="1" applyAlignment="1">
      <alignment vertical="center" wrapText="1"/>
    </xf>
    <xf numFmtId="49" fontId="14" fillId="34" borderId="34" xfId="0" applyNumberFormat="1" applyFont="1" applyFill="1" applyBorder="1" applyAlignment="1">
      <alignment horizontal="left" vertical="center" wrapText="1"/>
    </xf>
    <xf numFmtId="49" fontId="10" fillId="0" borderId="34" xfId="0" applyNumberFormat="1" applyFont="1" applyFill="1" applyBorder="1" applyAlignment="1">
      <alignment horizontal="left" vertical="center" wrapText="1"/>
    </xf>
    <xf numFmtId="49" fontId="53" fillId="0" borderId="35" xfId="0" applyNumberFormat="1" applyFont="1" applyFill="1" applyBorder="1" applyAlignment="1">
      <alignment horizontal="right" vertical="center" wrapText="1"/>
    </xf>
    <xf numFmtId="49" fontId="10" fillId="0" borderId="35" xfId="0" applyNumberFormat="1" applyFont="1" applyFill="1" applyBorder="1" applyAlignment="1">
      <alignment horizontal="right" vertical="center" wrapText="1"/>
    </xf>
    <xf numFmtId="49" fontId="10" fillId="0" borderId="36" xfId="0" applyNumberFormat="1" applyFont="1" applyFill="1" applyBorder="1" applyAlignment="1">
      <alignment horizontal="right" vertical="center" wrapText="1"/>
    </xf>
    <xf numFmtId="49" fontId="7" fillId="11" borderId="37" xfId="0" applyNumberFormat="1" applyFont="1" applyFill="1" applyBorder="1" applyAlignment="1">
      <alignment vertical="center"/>
    </xf>
    <xf numFmtId="49" fontId="7" fillId="11" borderId="38" xfId="0" applyNumberFormat="1" applyFont="1" applyFill="1" applyBorder="1" applyAlignment="1">
      <alignment horizontal="right" vertical="center"/>
    </xf>
    <xf numFmtId="49" fontId="14" fillId="11" borderId="19" xfId="0" applyNumberFormat="1" applyFont="1" applyFill="1" applyBorder="1" applyAlignment="1">
      <alignment horizontal="left" vertical="center" wrapText="1"/>
    </xf>
    <xf numFmtId="49" fontId="7" fillId="11" borderId="39" xfId="0" applyNumberFormat="1" applyFont="1" applyFill="1" applyBorder="1" applyAlignment="1">
      <alignment horizontal="right" vertical="center"/>
    </xf>
    <xf numFmtId="49" fontId="7" fillId="11" borderId="13" xfId="0" applyNumberFormat="1" applyFont="1" applyFill="1" applyBorder="1" applyAlignment="1">
      <alignment horizontal="right" vertical="center"/>
    </xf>
    <xf numFmtId="49" fontId="8" fillId="0" borderId="34" xfId="0" applyNumberFormat="1" applyFont="1" applyFill="1" applyBorder="1" applyAlignment="1">
      <alignment horizontal="left" vertical="center" wrapText="1"/>
    </xf>
    <xf numFmtId="49" fontId="54" fillId="33" borderId="35" xfId="0" applyNumberFormat="1" applyFont="1" applyFill="1" applyBorder="1" applyAlignment="1">
      <alignment horizontal="right" vertical="center" wrapText="1"/>
    </xf>
    <xf numFmtId="174" fontId="7" fillId="11" borderId="33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showZeros="0" tabSelected="1" view="pageBreakPreview" zoomScale="86" zoomScaleSheetLayoutView="86" zoomScalePageLayoutView="0" workbookViewId="0" topLeftCell="B25">
      <selection activeCell="K36" sqref="K36"/>
    </sheetView>
  </sheetViews>
  <sheetFormatPr defaultColWidth="9.00390625" defaultRowHeight="12.75"/>
  <cols>
    <col min="1" max="1" width="10.875" style="1" hidden="1" customWidth="1"/>
    <col min="2" max="2" width="42.125" style="5" customWidth="1"/>
    <col min="3" max="3" width="12.375" style="5" hidden="1" customWidth="1"/>
    <col min="4" max="4" width="26.625" style="5" customWidth="1"/>
    <col min="5" max="5" width="10.25390625" style="5" hidden="1" customWidth="1"/>
    <col min="6" max="6" width="25.625" style="5" customWidth="1"/>
    <col min="7" max="7" width="14.125" style="7" hidden="1" customWidth="1"/>
    <col min="8" max="16384" width="9.125" style="5" customWidth="1"/>
  </cols>
  <sheetData>
    <row r="1" spans="2:7" s="3" customFormat="1" ht="46.5" customHeight="1">
      <c r="B1" s="95" t="s">
        <v>86</v>
      </c>
      <c r="C1" s="95"/>
      <c r="D1" s="95"/>
      <c r="E1" s="95"/>
      <c r="F1" s="95"/>
      <c r="G1" s="95"/>
    </row>
    <row r="2" spans="1:6" s="3" customFormat="1" ht="26.25" customHeight="1" thickBot="1">
      <c r="A2" s="8"/>
      <c r="B2" s="4"/>
      <c r="C2" s="4"/>
      <c r="D2" s="4"/>
      <c r="E2" s="4"/>
      <c r="F2" s="47" t="s">
        <v>64</v>
      </c>
    </row>
    <row r="3" spans="1:7" s="3" customFormat="1" ht="16.5" customHeight="1">
      <c r="A3" s="85" t="s">
        <v>2</v>
      </c>
      <c r="B3" s="87" t="s">
        <v>52</v>
      </c>
      <c r="C3" s="97" t="s">
        <v>3</v>
      </c>
      <c r="D3" s="87" t="s">
        <v>69</v>
      </c>
      <c r="E3" s="87" t="s">
        <v>22</v>
      </c>
      <c r="F3" s="87" t="s">
        <v>87</v>
      </c>
      <c r="G3" s="80" t="s">
        <v>47</v>
      </c>
    </row>
    <row r="4" spans="1:7" s="3" customFormat="1" ht="58.5" customHeight="1" thickBot="1">
      <c r="A4" s="86"/>
      <c r="B4" s="88"/>
      <c r="C4" s="98"/>
      <c r="D4" s="88"/>
      <c r="E4" s="88"/>
      <c r="F4" s="88"/>
      <c r="G4" s="81"/>
    </row>
    <row r="5" spans="1:7" s="3" customFormat="1" ht="15.75" hidden="1">
      <c r="A5" s="30">
        <v>1</v>
      </c>
      <c r="B5" s="31">
        <v>1</v>
      </c>
      <c r="C5" s="31">
        <v>2</v>
      </c>
      <c r="D5" s="31">
        <v>3</v>
      </c>
      <c r="E5" s="31">
        <v>4</v>
      </c>
      <c r="F5" s="28">
        <v>4</v>
      </c>
      <c r="G5" s="35">
        <v>5</v>
      </c>
    </row>
    <row r="6" spans="2:7" ht="24.75" customHeight="1">
      <c r="B6" s="89" t="s">
        <v>0</v>
      </c>
      <c r="C6" s="90"/>
      <c r="D6" s="90"/>
      <c r="E6" s="90"/>
      <c r="F6" s="91"/>
      <c r="G6" s="32"/>
    </row>
    <row r="7" spans="1:7" ht="25.5" customHeight="1">
      <c r="A7" s="29"/>
      <c r="B7" s="53" t="s">
        <v>54</v>
      </c>
      <c r="C7" s="54">
        <f>C9+C10+C11+C12</f>
        <v>324164.25</v>
      </c>
      <c r="D7" s="54" t="s">
        <v>75</v>
      </c>
      <c r="E7" s="54">
        <f>E9+E10+E11+E12</f>
        <v>0</v>
      </c>
      <c r="F7" s="55">
        <f>F9+F10+F11+F12</f>
        <v>7709.4</v>
      </c>
      <c r="G7" s="36">
        <f>F7/D7%</f>
        <v>251.45634234645615</v>
      </c>
    </row>
    <row r="8" spans="1:7" s="51" customFormat="1" ht="15" customHeight="1" thickBot="1">
      <c r="A8" s="49"/>
      <c r="B8" s="56" t="s">
        <v>53</v>
      </c>
      <c r="C8" s="57"/>
      <c r="D8" s="57"/>
      <c r="E8" s="57"/>
      <c r="F8" s="58"/>
      <c r="G8" s="50"/>
    </row>
    <row r="9" spans="1:7" ht="23.25" customHeight="1">
      <c r="A9" s="15" t="s">
        <v>4</v>
      </c>
      <c r="B9" s="59" t="s">
        <v>5</v>
      </c>
      <c r="C9" s="60">
        <v>170638.55</v>
      </c>
      <c r="D9" s="60" t="s">
        <v>70</v>
      </c>
      <c r="E9" s="60"/>
      <c r="F9" s="61" t="s">
        <v>96</v>
      </c>
      <c r="G9" s="37">
        <f>F9/D9%</f>
        <v>69.96770721205597</v>
      </c>
    </row>
    <row r="10" spans="1:7" ht="24" customHeight="1">
      <c r="A10" s="2" t="s">
        <v>25</v>
      </c>
      <c r="B10" s="59" t="s">
        <v>13</v>
      </c>
      <c r="C10" s="60">
        <v>36737.7</v>
      </c>
      <c r="D10" s="60" t="s">
        <v>71</v>
      </c>
      <c r="E10" s="60"/>
      <c r="F10" s="61" t="s">
        <v>92</v>
      </c>
      <c r="G10" s="37">
        <f>F10/D10%</f>
        <v>96.30541871921183</v>
      </c>
    </row>
    <row r="11" spans="1:7" ht="22.5" customHeight="1">
      <c r="A11" s="2"/>
      <c r="B11" s="59" t="s">
        <v>49</v>
      </c>
      <c r="C11" s="60">
        <v>116312</v>
      </c>
      <c r="D11" s="60" t="s">
        <v>72</v>
      </c>
      <c r="E11" s="60"/>
      <c r="F11" s="61" t="s">
        <v>93</v>
      </c>
      <c r="G11" s="37">
        <f aca="true" t="shared" si="0" ref="G11:G17">F11/D11%</f>
        <v>269.19768702565955</v>
      </c>
    </row>
    <row r="12" spans="1:7" ht="25.5" customHeight="1">
      <c r="A12" s="26" t="s">
        <v>14</v>
      </c>
      <c r="B12" s="59" t="s">
        <v>48</v>
      </c>
      <c r="C12" s="60">
        <v>476</v>
      </c>
      <c r="D12" s="60" t="s">
        <v>73</v>
      </c>
      <c r="E12" s="60"/>
      <c r="F12" s="61" t="s">
        <v>81</v>
      </c>
      <c r="G12" s="37">
        <f t="shared" si="0"/>
        <v>6.666666666666667</v>
      </c>
    </row>
    <row r="13" spans="1:7" ht="30.75" customHeight="1">
      <c r="A13" s="26"/>
      <c r="B13" s="53" t="s">
        <v>55</v>
      </c>
      <c r="C13" s="54">
        <f>C15+C16+C17+C18+C20+C23</f>
        <v>38277.356</v>
      </c>
      <c r="D13" s="54">
        <f>D15+D16+D17+D18+D20+D23+D25</f>
        <v>734.1</v>
      </c>
      <c r="E13" s="54">
        <f>E15+E16+E17+E18+E20+E23+E25</f>
        <v>0</v>
      </c>
      <c r="F13" s="55">
        <f>F15+F16+F17+F18+F20+F23+F25</f>
        <v>729.2</v>
      </c>
      <c r="G13" s="36">
        <f t="shared" si="0"/>
        <v>99.33251600599374</v>
      </c>
    </row>
    <row r="14" spans="1:7" s="51" customFormat="1" ht="15" customHeight="1">
      <c r="A14" s="49"/>
      <c r="B14" s="56" t="s">
        <v>53</v>
      </c>
      <c r="C14" s="57"/>
      <c r="D14" s="57"/>
      <c r="E14" s="57"/>
      <c r="F14" s="58"/>
      <c r="G14" s="50"/>
    </row>
    <row r="15" spans="1:7" ht="27" customHeight="1" hidden="1">
      <c r="A15" s="2" t="s">
        <v>15</v>
      </c>
      <c r="B15" s="59" t="s">
        <v>10</v>
      </c>
      <c r="C15" s="57">
        <v>17692.674</v>
      </c>
      <c r="D15" s="60"/>
      <c r="E15" s="60"/>
      <c r="F15" s="58"/>
      <c r="G15" s="37" t="e">
        <f t="shared" si="0"/>
        <v>#DIV/0!</v>
      </c>
    </row>
    <row r="16" spans="1:7" ht="23.25" customHeight="1">
      <c r="A16" s="2" t="s">
        <v>15</v>
      </c>
      <c r="B16" s="59" t="s">
        <v>6</v>
      </c>
      <c r="C16" s="57">
        <v>551.088</v>
      </c>
      <c r="D16" s="60" t="s">
        <v>66</v>
      </c>
      <c r="E16" s="60"/>
      <c r="F16" s="58" t="s">
        <v>66</v>
      </c>
      <c r="G16" s="37">
        <f t="shared" si="0"/>
        <v>100</v>
      </c>
    </row>
    <row r="17" spans="1:7" ht="18" customHeight="1" hidden="1">
      <c r="A17" s="2" t="s">
        <v>26</v>
      </c>
      <c r="B17" s="59" t="s">
        <v>16</v>
      </c>
      <c r="C17" s="57"/>
      <c r="D17" s="60"/>
      <c r="E17" s="57"/>
      <c r="F17" s="58"/>
      <c r="G17" s="37" t="e">
        <f t="shared" si="0"/>
        <v>#DIV/0!</v>
      </c>
    </row>
    <row r="18" spans="1:7" ht="36" customHeight="1">
      <c r="A18" s="2" t="s">
        <v>27</v>
      </c>
      <c r="B18" s="59" t="s">
        <v>17</v>
      </c>
      <c r="C18" s="57">
        <v>19382.277</v>
      </c>
      <c r="D18" s="60" t="s">
        <v>74</v>
      </c>
      <c r="E18" s="57"/>
      <c r="F18" s="58" t="s">
        <v>94</v>
      </c>
      <c r="G18" s="37">
        <f aca="true" t="shared" si="1" ref="G18:G24">F18/D18%</f>
        <v>75.7201646090535</v>
      </c>
    </row>
    <row r="19" spans="1:7" ht="32.25" customHeight="1" hidden="1">
      <c r="A19" s="2" t="s">
        <v>34</v>
      </c>
      <c r="B19" s="59" t="s">
        <v>35</v>
      </c>
      <c r="C19" s="62"/>
      <c r="D19" s="62"/>
      <c r="E19" s="62"/>
      <c r="F19" s="63"/>
      <c r="G19" s="37" t="e">
        <f t="shared" si="1"/>
        <v>#DIV/0!</v>
      </c>
    </row>
    <row r="20" spans="1:7" ht="50.25" customHeight="1" hidden="1">
      <c r="A20" s="2" t="s">
        <v>33</v>
      </c>
      <c r="B20" s="59"/>
      <c r="C20" s="57"/>
      <c r="D20" s="60"/>
      <c r="E20" s="57"/>
      <c r="F20" s="58"/>
      <c r="G20" s="37" t="e">
        <f t="shared" si="1"/>
        <v>#DIV/0!</v>
      </c>
    </row>
    <row r="21" spans="1:7" ht="18" customHeight="1" hidden="1">
      <c r="A21" s="2" t="s">
        <v>28</v>
      </c>
      <c r="B21" s="59" t="s">
        <v>7</v>
      </c>
      <c r="C21" s="60"/>
      <c r="D21" s="60"/>
      <c r="E21" s="60"/>
      <c r="F21" s="61"/>
      <c r="G21" s="37" t="e">
        <f t="shared" si="1"/>
        <v>#DIV/0!</v>
      </c>
    </row>
    <row r="22" spans="1:7" ht="18" customHeight="1" hidden="1">
      <c r="A22" s="2" t="s">
        <v>36</v>
      </c>
      <c r="B22" s="59" t="s">
        <v>37</v>
      </c>
      <c r="C22" s="62"/>
      <c r="D22" s="62"/>
      <c r="E22" s="62"/>
      <c r="F22" s="63"/>
      <c r="G22" s="37" t="e">
        <f t="shared" si="1"/>
        <v>#DIV/0!</v>
      </c>
    </row>
    <row r="23" spans="1:7" ht="24.75" customHeight="1" hidden="1">
      <c r="A23" s="27" t="s">
        <v>23</v>
      </c>
      <c r="B23" s="59" t="s">
        <v>24</v>
      </c>
      <c r="C23" s="57">
        <v>651.317</v>
      </c>
      <c r="D23" s="60"/>
      <c r="E23" s="57"/>
      <c r="F23" s="58"/>
      <c r="G23" s="37" t="e">
        <f t="shared" si="1"/>
        <v>#DIV/0!</v>
      </c>
    </row>
    <row r="24" spans="1:7" ht="25.5" hidden="1">
      <c r="A24" s="2" t="s">
        <v>29</v>
      </c>
      <c r="B24" s="59" t="s">
        <v>8</v>
      </c>
      <c r="C24" s="57"/>
      <c r="D24" s="60"/>
      <c r="E24" s="57"/>
      <c r="F24" s="58"/>
      <c r="G24" s="37" t="e">
        <f t="shared" si="1"/>
        <v>#DIV/0!</v>
      </c>
    </row>
    <row r="25" spans="1:7" ht="24" customHeight="1" thickBot="1">
      <c r="A25" s="16" t="s">
        <v>30</v>
      </c>
      <c r="B25" s="59" t="s">
        <v>12</v>
      </c>
      <c r="C25" s="57">
        <v>6</v>
      </c>
      <c r="D25" s="60" t="s">
        <v>79</v>
      </c>
      <c r="E25" s="57"/>
      <c r="F25" s="58" t="s">
        <v>82</v>
      </c>
      <c r="G25" s="37" t="s">
        <v>11</v>
      </c>
    </row>
    <row r="26" spans="2:7" ht="28.5" customHeight="1" hidden="1" thickBot="1">
      <c r="B26" s="64" t="s">
        <v>1</v>
      </c>
      <c r="C26" s="65" t="e">
        <f>C9+#REF!+C10+#REF!+C11+C15+C16+C17+C18+C20+C21+C23+C24+C19+C22</f>
        <v>#REF!</v>
      </c>
      <c r="D26" s="65">
        <f>D9+D10+D11+D12+D15+D16+D18+D20+D23+D25</f>
        <v>3800.0000000000005</v>
      </c>
      <c r="E26" s="65">
        <f>E9+E10+E11+E12+E15+E16+E18+E20+E23+E25</f>
        <v>0</v>
      </c>
      <c r="F26" s="66">
        <f>F9+F10+F11+F12+F15+F16+F18+F20+F23+F25</f>
        <v>8438.599999999999</v>
      </c>
      <c r="G26" s="12">
        <f>F26/D26*100</f>
        <v>222.0684210526315</v>
      </c>
    </row>
    <row r="27" spans="1:7" ht="36.75" customHeight="1" thickBot="1">
      <c r="A27" s="2" t="s">
        <v>45</v>
      </c>
      <c r="B27" s="67" t="s">
        <v>56</v>
      </c>
      <c r="C27" s="54">
        <v>5529.248</v>
      </c>
      <c r="D27" s="54" t="s">
        <v>91</v>
      </c>
      <c r="E27" s="54"/>
      <c r="F27" s="55" t="s">
        <v>95</v>
      </c>
      <c r="G27" s="38">
        <f>F27/D27%</f>
        <v>22.66036347166393</v>
      </c>
    </row>
    <row r="28" spans="1:7" s="6" customFormat="1" ht="16.5" customHeight="1" hidden="1" thickBot="1">
      <c r="A28" s="16" t="s">
        <v>42</v>
      </c>
      <c r="B28" s="68" t="s">
        <v>18</v>
      </c>
      <c r="C28" s="69"/>
      <c r="D28" s="70"/>
      <c r="E28" s="70"/>
      <c r="F28" s="71"/>
      <c r="G28" s="39" t="e">
        <f>F28/D28%</f>
        <v>#DIV/0!</v>
      </c>
    </row>
    <row r="29" spans="2:7" ht="16.5" customHeight="1" hidden="1" thickBot="1">
      <c r="B29" s="64" t="s">
        <v>19</v>
      </c>
      <c r="C29" s="54">
        <f>C27+C28</f>
        <v>5529.248</v>
      </c>
      <c r="D29" s="54">
        <f>D27+D28</f>
        <v>3532.6</v>
      </c>
      <c r="E29" s="54">
        <f>E27+E28</f>
        <v>0</v>
      </c>
      <c r="F29" s="55">
        <f>F27+F28</f>
        <v>800.5</v>
      </c>
      <c r="G29" s="12">
        <f>F29/D29*100</f>
        <v>22.66036347166393</v>
      </c>
    </row>
    <row r="30" spans="2:7" s="6" customFormat="1" ht="28.5" customHeight="1" hidden="1">
      <c r="B30" s="64" t="s">
        <v>20</v>
      </c>
      <c r="C30" s="54" t="e">
        <f>C26+C29</f>
        <v>#REF!</v>
      </c>
      <c r="D30" s="54">
        <f>D26+D29</f>
        <v>7332.6</v>
      </c>
      <c r="E30" s="54">
        <f>E26+E29</f>
        <v>0</v>
      </c>
      <c r="F30" s="55">
        <f>F26+F29</f>
        <v>9239.099999999999</v>
      </c>
      <c r="G30" s="13">
        <f>F30/D30*100</f>
        <v>126.00032730545779</v>
      </c>
    </row>
    <row r="31" spans="1:7" ht="25.5" hidden="1">
      <c r="A31" s="2" t="s">
        <v>43</v>
      </c>
      <c r="B31" s="68" t="s">
        <v>9</v>
      </c>
      <c r="C31" s="70"/>
      <c r="D31" s="70"/>
      <c r="E31" s="70"/>
      <c r="F31" s="71"/>
      <c r="G31" s="9" t="s">
        <v>11</v>
      </c>
    </row>
    <row r="32" spans="2:7" ht="27" customHeight="1" thickBot="1">
      <c r="B32" s="72" t="s">
        <v>50</v>
      </c>
      <c r="C32" s="73" t="e">
        <f>C30+C31</f>
        <v>#REF!</v>
      </c>
      <c r="D32" s="73">
        <f>D30+D31</f>
        <v>7332.6</v>
      </c>
      <c r="E32" s="73">
        <f>E30+E31</f>
        <v>0</v>
      </c>
      <c r="F32" s="79">
        <f>F30+F31</f>
        <v>9239.099999999999</v>
      </c>
      <c r="G32" s="40">
        <f>F32/D32*100</f>
        <v>126.00032730545779</v>
      </c>
    </row>
    <row r="33" spans="2:7" ht="43.5" customHeight="1" thickBot="1">
      <c r="B33" s="74" t="s">
        <v>65</v>
      </c>
      <c r="C33" s="75"/>
      <c r="D33" s="76">
        <f>D46-D32</f>
        <v>1894.8999999999996</v>
      </c>
      <c r="E33" s="76">
        <f>E46-E32</f>
        <v>219236.70291999998</v>
      </c>
      <c r="F33" s="76">
        <f>F46-F32</f>
        <v>-5527.399999999999</v>
      </c>
      <c r="G33" s="52"/>
    </row>
    <row r="34" spans="2:7" ht="22.5" customHeight="1" thickBot="1">
      <c r="B34" s="82" t="s">
        <v>38</v>
      </c>
      <c r="C34" s="83"/>
      <c r="D34" s="83"/>
      <c r="E34" s="83"/>
      <c r="F34" s="84"/>
      <c r="G34" s="48"/>
    </row>
    <row r="35" spans="1:7" ht="27" customHeight="1" hidden="1">
      <c r="A35" s="15" t="s">
        <v>31</v>
      </c>
      <c r="B35" s="77" t="s">
        <v>32</v>
      </c>
      <c r="C35" s="78">
        <v>0</v>
      </c>
      <c r="D35" s="62">
        <f>1-1</f>
        <v>0</v>
      </c>
      <c r="E35" s="62">
        <v>0</v>
      </c>
      <c r="F35" s="63">
        <v>0</v>
      </c>
      <c r="G35" s="41" t="s">
        <v>11</v>
      </c>
    </row>
    <row r="36" spans="1:7" ht="21" customHeight="1" thickBot="1">
      <c r="A36" s="2" t="s">
        <v>21</v>
      </c>
      <c r="B36" s="59" t="s">
        <v>32</v>
      </c>
      <c r="C36" s="62">
        <v>369854.91599999997</v>
      </c>
      <c r="D36" s="62" t="s">
        <v>88</v>
      </c>
      <c r="E36" s="62"/>
      <c r="F36" s="63" t="s">
        <v>98</v>
      </c>
      <c r="G36" s="42" t="s">
        <v>11</v>
      </c>
    </row>
    <row r="37" spans="1:7" ht="20.25" customHeight="1">
      <c r="A37" s="27"/>
      <c r="B37" s="59" t="s">
        <v>57</v>
      </c>
      <c r="C37" s="62"/>
      <c r="D37" s="62" t="s">
        <v>76</v>
      </c>
      <c r="E37" s="62"/>
      <c r="F37" s="62" t="s">
        <v>84</v>
      </c>
      <c r="G37" s="39"/>
    </row>
    <row r="38" spans="1:7" ht="28.5" customHeight="1">
      <c r="A38" s="27"/>
      <c r="B38" s="59" t="s">
        <v>58</v>
      </c>
      <c r="C38" s="62"/>
      <c r="D38" s="62" t="s">
        <v>80</v>
      </c>
      <c r="E38" s="62"/>
      <c r="F38" s="62" t="s">
        <v>68</v>
      </c>
      <c r="G38" s="39"/>
    </row>
    <row r="39" spans="1:7" ht="21" customHeight="1">
      <c r="A39" s="27"/>
      <c r="B39" s="59" t="s">
        <v>62</v>
      </c>
      <c r="C39" s="62"/>
      <c r="D39" s="62" t="s">
        <v>89</v>
      </c>
      <c r="E39" s="62"/>
      <c r="F39" s="62" t="s">
        <v>85</v>
      </c>
      <c r="G39" s="39"/>
    </row>
    <row r="40" spans="1:7" ht="21" customHeight="1">
      <c r="A40" s="27"/>
      <c r="B40" s="59" t="s">
        <v>59</v>
      </c>
      <c r="C40" s="62"/>
      <c r="D40" s="62" t="s">
        <v>83</v>
      </c>
      <c r="E40" s="62"/>
      <c r="F40" s="62" t="s">
        <v>97</v>
      </c>
      <c r="G40" s="39"/>
    </row>
    <row r="41" spans="1:7" ht="21" customHeight="1" hidden="1">
      <c r="A41" s="27"/>
      <c r="B41" s="59"/>
      <c r="C41" s="62"/>
      <c r="D41" s="62"/>
      <c r="E41" s="62"/>
      <c r="F41" s="62"/>
      <c r="G41" s="39"/>
    </row>
    <row r="42" spans="1:7" ht="21" customHeight="1">
      <c r="A42" s="27"/>
      <c r="B42" s="59" t="s">
        <v>67</v>
      </c>
      <c r="C42" s="62"/>
      <c r="D42" s="62" t="s">
        <v>77</v>
      </c>
      <c r="E42" s="62"/>
      <c r="F42" s="62" t="s">
        <v>77</v>
      </c>
      <c r="G42" s="39"/>
    </row>
    <row r="43" spans="1:7" ht="21" customHeight="1" hidden="1">
      <c r="A43" s="27"/>
      <c r="B43" s="59" t="s">
        <v>63</v>
      </c>
      <c r="C43" s="62"/>
      <c r="D43" s="62"/>
      <c r="E43" s="62"/>
      <c r="F43" s="62"/>
      <c r="G43" s="39"/>
    </row>
    <row r="44" spans="1:7" ht="21" customHeight="1" hidden="1">
      <c r="A44" s="27"/>
      <c r="B44" s="59" t="s">
        <v>60</v>
      </c>
      <c r="C44" s="62"/>
      <c r="D44" s="62"/>
      <c r="E44" s="62"/>
      <c r="F44" s="62"/>
      <c r="G44" s="39"/>
    </row>
    <row r="45" spans="1:7" ht="25.5" customHeight="1" thickBot="1">
      <c r="A45" s="16" t="s">
        <v>21</v>
      </c>
      <c r="B45" s="59" t="s">
        <v>61</v>
      </c>
      <c r="C45" s="62"/>
      <c r="D45" s="62" t="s">
        <v>78</v>
      </c>
      <c r="E45" s="62">
        <v>219236.70291999998</v>
      </c>
      <c r="F45" s="62" t="s">
        <v>78</v>
      </c>
      <c r="G45" s="39">
        <f>F45/D45%</f>
        <v>100</v>
      </c>
    </row>
    <row r="46" spans="2:7" ht="24.75" customHeight="1" thickBot="1">
      <c r="B46" s="72" t="s">
        <v>51</v>
      </c>
      <c r="C46" s="73">
        <f>C35+C36+C45</f>
        <v>369854.91599999997</v>
      </c>
      <c r="D46" s="73" t="s">
        <v>90</v>
      </c>
      <c r="E46" s="73">
        <f>SUM(E36:E45)</f>
        <v>219236.70291999998</v>
      </c>
      <c r="F46" s="73" t="s">
        <v>99</v>
      </c>
      <c r="G46" s="40" t="s">
        <v>11</v>
      </c>
    </row>
    <row r="47" spans="2:7" ht="38.25" customHeight="1" hidden="1" thickBot="1">
      <c r="B47" s="92" t="s">
        <v>39</v>
      </c>
      <c r="C47" s="93"/>
      <c r="D47" s="93"/>
      <c r="E47" s="93"/>
      <c r="F47" s="94"/>
      <c r="G47" s="33"/>
    </row>
    <row r="48" spans="1:7" ht="33.75" customHeight="1" hidden="1" thickBot="1">
      <c r="A48" s="22"/>
      <c r="B48" s="23" t="s">
        <v>40</v>
      </c>
      <c r="C48" s="17"/>
      <c r="D48" s="17"/>
      <c r="E48" s="17"/>
      <c r="F48" s="44">
        <v>-19081.77366</v>
      </c>
      <c r="G48" s="42" t="s">
        <v>11</v>
      </c>
    </row>
    <row r="49" spans="1:7" ht="32.25" customHeight="1" hidden="1" thickBot="1">
      <c r="A49" s="24"/>
      <c r="B49" s="21" t="s">
        <v>41</v>
      </c>
      <c r="C49" s="14">
        <v>0</v>
      </c>
      <c r="D49" s="14">
        <f>SUM(D48)</f>
        <v>0</v>
      </c>
      <c r="E49" s="14">
        <f>SUM(E48)</f>
        <v>0</v>
      </c>
      <c r="F49" s="45">
        <f>SUM(F48)</f>
        <v>-19081.77366</v>
      </c>
      <c r="G49" s="43" t="s">
        <v>11</v>
      </c>
    </row>
    <row r="50" spans="1:7" s="6" customFormat="1" ht="35.25" customHeight="1" hidden="1" thickBot="1">
      <c r="A50" s="25"/>
      <c r="B50" s="19" t="s">
        <v>44</v>
      </c>
      <c r="C50" s="20"/>
      <c r="D50" s="18"/>
      <c r="E50" s="11"/>
      <c r="F50" s="46">
        <v>23251.37819</v>
      </c>
      <c r="G50" s="34"/>
    </row>
    <row r="51" ht="13.5" customHeight="1"/>
    <row r="52" ht="15.75" hidden="1"/>
    <row r="53" ht="15.75" hidden="1"/>
    <row r="54" ht="15.75" hidden="1"/>
    <row r="55" spans="2:7" ht="18.75" customHeight="1" hidden="1">
      <c r="B55" s="96" t="s">
        <v>46</v>
      </c>
      <c r="C55" s="96"/>
      <c r="D55" s="96"/>
      <c r="E55" s="96"/>
      <c r="F55" s="96"/>
      <c r="G55" s="96"/>
    </row>
    <row r="56" ht="15.75" hidden="1"/>
    <row r="58" spans="3:7" ht="15.75">
      <c r="C58" s="10"/>
      <c r="D58" s="10"/>
      <c r="E58" s="10"/>
      <c r="F58" s="10"/>
      <c r="G58" s="10"/>
    </row>
  </sheetData>
  <sheetProtection/>
  <mergeCells count="12">
    <mergeCell ref="B1:G1"/>
    <mergeCell ref="B55:G55"/>
    <mergeCell ref="F3:F4"/>
    <mergeCell ref="E3:E4"/>
    <mergeCell ref="C3:C4"/>
    <mergeCell ref="B3:B4"/>
    <mergeCell ref="G3:G4"/>
    <mergeCell ref="B34:F34"/>
    <mergeCell ref="A3:A4"/>
    <mergeCell ref="D3:D4"/>
    <mergeCell ref="B6:F6"/>
    <mergeCell ref="B47:F47"/>
  </mergeCells>
  <printOptions/>
  <pageMargins left="0.8661417322834646" right="0.1968503937007874" top="0.1968503937007874" bottom="0.15748031496062992" header="0.15748031496062992" footer="0.1574803149606299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2020-03-05T12:15:28Z</cp:lastPrinted>
  <dcterms:created xsi:type="dcterms:W3CDTF">2005-02-17T05:18:08Z</dcterms:created>
  <dcterms:modified xsi:type="dcterms:W3CDTF">2023-12-11T04:17:40Z</dcterms:modified>
  <cp:category/>
  <cp:version/>
  <cp:contentType/>
  <cp:contentStatus/>
</cp:coreProperties>
</file>